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Q:\Product Sales\Popcorn\2025\Website\"/>
    </mc:Choice>
  </mc:AlternateContent>
  <xr:revisionPtr revIDLastSave="0" documentId="8_{763B22FA-7AE8-420F-A80D-2A20D21E82BB}" xr6:coauthVersionLast="47" xr6:coauthVersionMax="47" xr10:uidLastSave="{00000000-0000-0000-0000-000000000000}"/>
  <bookViews>
    <workbookView xWindow="-120" yWindow="-120" windowWidth="19440" windowHeight="10440" xr2:uid="{13E5D9E8-2679-4948-9163-009AF84AEE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J33" i="1" s="1"/>
  <c r="E32" i="1"/>
  <c r="N32" i="1" s="1"/>
  <c r="F31" i="1"/>
  <c r="E31" i="1"/>
  <c r="M31" i="1" s="1"/>
  <c r="K30" i="1"/>
  <c r="E30" i="1"/>
  <c r="H30" i="1" s="1"/>
  <c r="E29" i="1"/>
  <c r="J29" i="1" s="1"/>
  <c r="E28" i="1"/>
  <c r="E27" i="1"/>
  <c r="M27" i="1" s="1"/>
  <c r="E26" i="1"/>
  <c r="H26" i="1" s="1"/>
  <c r="E25" i="1"/>
  <c r="M25" i="1" s="1"/>
  <c r="E24" i="1"/>
  <c r="G24" i="1" s="1"/>
  <c r="E23" i="1"/>
  <c r="M23" i="1" s="1"/>
  <c r="J22" i="1"/>
  <c r="E22" i="1"/>
  <c r="H22" i="1" s="1"/>
  <c r="E21" i="1"/>
  <c r="E20" i="1"/>
  <c r="F20" i="1" s="1"/>
  <c r="I19" i="1"/>
  <c r="E19" i="1"/>
  <c r="M19" i="1" s="1"/>
  <c r="E18" i="1"/>
  <c r="H18" i="1" s="1"/>
  <c r="E17" i="1"/>
  <c r="M17" i="1" s="1"/>
  <c r="E16" i="1"/>
  <c r="N16" i="1" s="1"/>
  <c r="K15" i="1"/>
  <c r="J15" i="1"/>
  <c r="G15" i="1"/>
  <c r="E15" i="1"/>
  <c r="M15" i="1" s="1"/>
  <c r="J14" i="1"/>
  <c r="E14" i="1"/>
  <c r="H14" i="1" s="1"/>
  <c r="E13" i="1"/>
  <c r="L13" i="1" s="1"/>
  <c r="G12" i="1"/>
  <c r="E12" i="1"/>
  <c r="N12" i="1" s="1"/>
  <c r="L11" i="1"/>
  <c r="K11" i="1"/>
  <c r="J11" i="1"/>
  <c r="H11" i="1"/>
  <c r="G11" i="1"/>
  <c r="E11" i="1"/>
  <c r="M11" i="1" s="1"/>
  <c r="E10" i="1"/>
  <c r="I10" i="1" s="1"/>
  <c r="M13" i="1" l="1"/>
  <c r="M12" i="1"/>
  <c r="F15" i="1"/>
  <c r="H19" i="1"/>
  <c r="I22" i="1"/>
  <c r="H27" i="1"/>
  <c r="L27" i="1"/>
  <c r="L19" i="1"/>
  <c r="G31" i="1"/>
  <c r="G20" i="1"/>
  <c r="K29" i="1"/>
  <c r="J31" i="1"/>
  <c r="N20" i="1"/>
  <c r="K31" i="1"/>
  <c r="L29" i="1"/>
  <c r="K14" i="1"/>
  <c r="L26" i="1"/>
  <c r="J30" i="1"/>
  <c r="H10" i="1"/>
  <c r="I18" i="1"/>
  <c r="F23" i="1"/>
  <c r="N27" i="1"/>
  <c r="I11" i="1"/>
  <c r="L14" i="1"/>
  <c r="L15" i="1"/>
  <c r="J18" i="1"/>
  <c r="J19" i="1"/>
  <c r="G23" i="1"/>
  <c r="F27" i="1"/>
  <c r="L30" i="1"/>
  <c r="L31" i="1"/>
  <c r="N15" i="1"/>
  <c r="K18" i="1"/>
  <c r="K19" i="1"/>
  <c r="H23" i="1"/>
  <c r="G27" i="1"/>
  <c r="N31" i="1"/>
  <c r="M16" i="1"/>
  <c r="N19" i="1"/>
  <c r="I26" i="1"/>
  <c r="N11" i="1"/>
  <c r="H15" i="1"/>
  <c r="F19" i="1"/>
  <c r="K22" i="1"/>
  <c r="K23" i="1"/>
  <c r="J26" i="1"/>
  <c r="J27" i="1"/>
  <c r="H31" i="1"/>
  <c r="K33" i="1"/>
  <c r="N23" i="1"/>
  <c r="L18" i="1"/>
  <c r="I23" i="1"/>
  <c r="J23" i="1"/>
  <c r="I27" i="1"/>
  <c r="F11" i="1"/>
  <c r="I14" i="1"/>
  <c r="I15" i="1"/>
  <c r="G19" i="1"/>
  <c r="L22" i="1"/>
  <c r="L23" i="1"/>
  <c r="K26" i="1"/>
  <c r="K27" i="1"/>
  <c r="I30" i="1"/>
  <c r="I31" i="1"/>
  <c r="L33" i="1"/>
  <c r="J10" i="1"/>
  <c r="K10" i="1"/>
  <c r="L10" i="1"/>
  <c r="J21" i="1"/>
  <c r="F21" i="1"/>
  <c r="I21" i="1"/>
  <c r="H21" i="1"/>
  <c r="G21" i="1"/>
  <c r="N21" i="1"/>
  <c r="K25" i="1"/>
  <c r="F32" i="1"/>
  <c r="J17" i="1"/>
  <c r="N17" i="1"/>
  <c r="I17" i="1"/>
  <c r="H17" i="1"/>
  <c r="G17" i="1"/>
  <c r="F17" i="1"/>
  <c r="K21" i="1"/>
  <c r="L25" i="1"/>
  <c r="L28" i="1"/>
  <c r="H28" i="1"/>
  <c r="K28" i="1"/>
  <c r="J28" i="1"/>
  <c r="I28" i="1"/>
  <c r="M32" i="1"/>
  <c r="J13" i="1"/>
  <c r="N13" i="1"/>
  <c r="I13" i="1"/>
  <c r="H13" i="1"/>
  <c r="G13" i="1"/>
  <c r="F13" i="1"/>
  <c r="K17" i="1"/>
  <c r="L21" i="1"/>
  <c r="L24" i="1"/>
  <c r="K24" i="1"/>
  <c r="J24" i="1"/>
  <c r="I24" i="1"/>
  <c r="H24" i="1"/>
  <c r="F28" i="1"/>
  <c r="K13" i="1"/>
  <c r="L17" i="1"/>
  <c r="L20" i="1"/>
  <c r="K20" i="1"/>
  <c r="J20" i="1"/>
  <c r="I20" i="1"/>
  <c r="H20" i="1"/>
  <c r="M21" i="1"/>
  <c r="F24" i="1"/>
  <c r="G28" i="1"/>
  <c r="J25" i="1"/>
  <c r="F25" i="1"/>
  <c r="I25" i="1"/>
  <c r="H25" i="1"/>
  <c r="G25" i="1"/>
  <c r="N25" i="1"/>
  <c r="L16" i="1"/>
  <c r="K16" i="1"/>
  <c r="J16" i="1"/>
  <c r="I16" i="1"/>
  <c r="H16" i="1"/>
  <c r="M28" i="1"/>
  <c r="L12" i="1"/>
  <c r="H12" i="1"/>
  <c r="K12" i="1"/>
  <c r="J12" i="1"/>
  <c r="I12" i="1"/>
  <c r="F16" i="1"/>
  <c r="M24" i="1"/>
  <c r="N28" i="1"/>
  <c r="F12" i="1"/>
  <c r="G16" i="1"/>
  <c r="M20" i="1"/>
  <c r="N24" i="1"/>
  <c r="L32" i="1"/>
  <c r="K32" i="1"/>
  <c r="J32" i="1"/>
  <c r="I32" i="1"/>
  <c r="H32" i="1"/>
  <c r="G32" i="1"/>
  <c r="M29" i="1"/>
  <c r="F29" i="1"/>
  <c r="N29" i="1"/>
  <c r="N33" i="1"/>
  <c r="M10" i="1"/>
  <c r="M14" i="1"/>
  <c r="M18" i="1"/>
  <c r="M22" i="1"/>
  <c r="M26" i="1"/>
  <c r="G29" i="1"/>
  <c r="M30" i="1"/>
  <c r="G33" i="1"/>
  <c r="E34" i="1"/>
  <c r="F10" i="1"/>
  <c r="N10" i="1"/>
  <c r="F14" i="1"/>
  <c r="N14" i="1"/>
  <c r="F18" i="1"/>
  <c r="N18" i="1"/>
  <c r="F22" i="1"/>
  <c r="N22" i="1"/>
  <c r="F26" i="1"/>
  <c r="N26" i="1"/>
  <c r="H29" i="1"/>
  <c r="F30" i="1"/>
  <c r="N30" i="1"/>
  <c r="H33" i="1"/>
  <c r="G10" i="1"/>
  <c r="G14" i="1"/>
  <c r="G18" i="1"/>
  <c r="G22" i="1"/>
  <c r="G26" i="1"/>
  <c r="I29" i="1"/>
  <c r="G30" i="1"/>
  <c r="I33" i="1"/>
  <c r="M33" i="1"/>
  <c r="F33" i="1"/>
  <c r="K34" i="1" l="1"/>
  <c r="J34" i="1"/>
  <c r="H34" i="1"/>
  <c r="I34" i="1"/>
  <c r="L34" i="1"/>
  <c r="M34" i="1"/>
  <c r="G34" i="1"/>
  <c r="N34" i="1"/>
  <c r="F34" i="1"/>
</calcChain>
</file>

<file path=xl/sharedStrings.xml><?xml version="1.0" encoding="utf-8"?>
<sst xmlns="http://schemas.openxmlformats.org/spreadsheetml/2006/main" count="35" uniqueCount="35">
  <si>
    <t>Unit Popcorn Prize Order Form</t>
  </si>
  <si>
    <t>Unit Type &amp; Number:</t>
  </si>
  <si>
    <t>Contact Name:</t>
  </si>
  <si>
    <t>Phone Number:</t>
  </si>
  <si>
    <t>Email:</t>
  </si>
  <si>
    <t>picked up once the account balance is paid in full.</t>
  </si>
  <si>
    <t>Scout's First &amp; Last Name</t>
  </si>
  <si>
    <t>Show &amp; Sell $ Sold</t>
  </si>
  <si>
    <t>Take Order   $ Sold</t>
  </si>
  <si>
    <t>Online           $ Sold</t>
  </si>
  <si>
    <t>Total Amount $ Sold</t>
  </si>
  <si>
    <t xml:space="preserve">$10 </t>
  </si>
  <si>
    <t xml:space="preserve">$20 </t>
  </si>
  <si>
    <t xml:space="preserve">$30 </t>
  </si>
  <si>
    <t xml:space="preserve">$45 </t>
  </si>
  <si>
    <t xml:space="preserve">$75 </t>
  </si>
  <si>
    <t xml:space="preserve">$150 </t>
  </si>
  <si>
    <t xml:space="preserve">$225 </t>
  </si>
  <si>
    <t>Unit Total $ Sold</t>
  </si>
  <si>
    <t>Scout's Name</t>
  </si>
  <si>
    <t>Parent's Name</t>
  </si>
  <si>
    <t>Parent's Phone</t>
  </si>
  <si>
    <t>Parent's Email</t>
  </si>
  <si>
    <t xml:space="preserve"> </t>
  </si>
  <si>
    <t xml:space="preserve">*Winner's Parents will be contacted drectly regarding </t>
  </si>
  <si>
    <t>Incredible Pizza Party. Please make sure all info is correct!</t>
  </si>
  <si>
    <t>Camp Masters High Achiever Form needs to be filled out</t>
  </si>
  <si>
    <t>for any Scout who sold over $3,000.  Form needs to be</t>
  </si>
  <si>
    <t xml:space="preserve">$15 </t>
  </si>
  <si>
    <t xml:space="preserve">$100 </t>
  </si>
  <si>
    <t>$1000 Club -Sports Center of CT Pizza</t>
  </si>
  <si>
    <t xml:space="preserve">Please email this form to jim.patterson@scouting.org by </t>
  </si>
  <si>
    <t>$1000 Club Winners</t>
  </si>
  <si>
    <t>submitted to Jim Patterson, along with this form!</t>
  </si>
  <si>
    <t xml:space="preserve">Friday, November 7th at 5pm.  Amazon Gift Cards can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</si>
</sst>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rial Black"/>
      <family val="2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44" fontId="0" fillId="0" borderId="0" xfId="1" applyFont="1" applyAlignment="1">
      <alignment horizontal="center" wrapText="1"/>
    </xf>
    <xf numFmtId="6" fontId="4" fillId="0" borderId="0" xfId="0" applyNumberFormat="1" applyFont="1"/>
    <xf numFmtId="0" fontId="3" fillId="0" borderId="1" xfId="0" applyFont="1" applyBorder="1"/>
    <xf numFmtId="44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44" fontId="3" fillId="0" borderId="8" xfId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6" fontId="4" fillId="0" borderId="0" xfId="0" applyNumberFormat="1" applyFont="1" applyBorder="1"/>
    <xf numFmtId="0" fontId="0" fillId="0" borderId="0" xfId="0" applyBorder="1"/>
    <xf numFmtId="0" fontId="8" fillId="2" borderId="0" xfId="0" applyFont="1" applyFill="1"/>
    <xf numFmtId="0" fontId="2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1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b/>
      </font>
      <border diagonalUp="0" diagonalDown="0" outline="0">
        <left/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129393</xdr:colOff>
      <xdr:row>0</xdr:row>
      <xdr:rowOff>114300</xdr:rowOff>
    </xdr:from>
    <xdr:to>
      <xdr:col>10</xdr:col>
      <xdr:colOff>251604</xdr:colOff>
      <xdr:row>2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B7C41-1AEE-F4D4-FCBB-48308F1D83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0" t="29404" r="13659" b="24967"/>
        <a:stretch/>
      </xdr:blipFill>
      <xdr:spPr bwMode="auto">
        <a:xfrm>
          <a:off x="5034768" y="114300"/>
          <a:ext cx="1951011" cy="56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8F6BA9-B9FC-4A62-B993-D3029BBFB86F}" name="Table1" displayName="Table1" ref="A9:N33" totalsRowShown="0">
  <autoFilter ref="A9:N33" xr:uid="{F08F6BA9-B9FC-4A62-B993-D3029BBFB86F}"/>
  <tableColumns count="14">
    <tableColumn id="1" xr3:uid="{BAB294BA-AA1B-41C5-9C80-4EDFF1787F58}" name="Scout's First &amp; Last Name" dataDxfId="16"/>
    <tableColumn id="14" xr3:uid="{83874B39-05E2-48F2-9A1F-329C8488E8EC}" name="Show &amp; Sell $ Sold" dataDxfId="15" dataCellStyle="Currency"/>
    <tableColumn id="13" xr3:uid="{D977DA16-E8DA-4A3B-85A9-5894703C7CAB}" name="Take Order   $ Sold" dataDxfId="14" dataCellStyle="Currency"/>
    <tableColumn id="12" xr3:uid="{AA2815ED-247C-430A-B727-991EE1CB5414}" name="Online           $ Sold" dataDxfId="13" dataCellStyle="Currency"/>
    <tableColumn id="2" xr3:uid="{3EB5BD40-141D-4AA2-A65D-4B29A8499EB5}" name="Total Amount $ Sold" dataDxfId="12" dataCellStyle="Currency">
      <calculatedColumnFormula>SUM(Table1[[#This Row],[Show &amp; Sell $ Sold]:[Online           $ Sold]])</calculatedColumnFormula>
    </tableColumn>
    <tableColumn id="3" xr3:uid="{2974E8F9-4948-46D5-8F7D-080A0F7C62CC}" name="$10 " dataDxfId="11">
      <calculatedColumnFormula>IF(AND(Table1[[#This Row],[Total Amount $ Sold]]&gt;349, Table1[[#This Row],[Total Amount $ Sold]]&lt;500), 1,0)</calculatedColumnFormula>
    </tableColumn>
    <tableColumn id="4" xr3:uid="{5CC0C760-5387-4469-A21A-024104FDCD2A}" name="$15 " dataDxfId="10">
      <calculatedColumnFormula>IF(AND(Table1[[#This Row],[Total Amount $ Sold]]&gt;499, Table1[[#This Row],[Total Amount $ Sold]]&lt;750), 1,0)</calculatedColumnFormula>
    </tableColumn>
    <tableColumn id="5" xr3:uid="{3356A117-094F-40ED-AA65-5E1A76F6E19A}" name="$20 " dataDxfId="9">
      <calculatedColumnFormula>IF(AND(Table1[[#This Row],[Total Amount $ Sold]]&gt;749,Table1[[#This Row],[Total Amount $ Sold]]&lt;1000),1,0)</calculatedColumnFormula>
    </tableColumn>
    <tableColumn id="6" xr3:uid="{A65B63E2-067B-4520-A5B8-6922F4AF279D}" name="$30 " dataDxfId="8">
      <calculatedColumnFormula>IF(AND(Table1[[#This Row],[Total Amount $ Sold]]&gt;999,Table1[[#This Row],[Total Amount $ Sold]]&lt;1500),1,0)</calculatedColumnFormula>
    </tableColumn>
    <tableColumn id="7" xr3:uid="{E0956C21-2474-4F26-AA80-4CFED06C3DC1}" name="$45 " dataDxfId="7">
      <calculatedColumnFormula>IF(AND(Table1[[#This Row],[Total Amount $ Sold]]&gt;1499,Table1[[#This Row],[Total Amount $ Sold]]&lt;2500),1,0)</calculatedColumnFormula>
    </tableColumn>
    <tableColumn id="8" xr3:uid="{0C70D0C2-2603-4252-9661-D7E09CAAE535}" name="$75 " dataDxfId="6">
      <calculatedColumnFormula>IF(AND(Table1[[#This Row],[Total Amount $ Sold]]&gt;2499,Table1[[#This Row],[Total Amount $ Sold]]&lt;3500),1,0)</calculatedColumnFormula>
    </tableColumn>
    <tableColumn id="9" xr3:uid="{2272AFF9-0195-4D44-9671-F3F87C1B117D}" name="$100 " dataDxfId="5">
      <calculatedColumnFormula>IF(AND(Table1[[#This Row],[Total Amount $ Sold]]&gt;3499,Table1[[#This Row],[Total Amount $ Sold]]&lt;5000),1,0)</calculatedColumnFormula>
    </tableColumn>
    <tableColumn id="10" xr3:uid="{1EA812F9-2B71-47B5-B137-BE64D705250E}" name="$150 " dataDxfId="4">
      <calculatedColumnFormula>IF(AND(Table1[[#This Row],[Total Amount $ Sold]]&gt;4999,Table1[[#This Row],[Total Amount $ Sold]]&lt;7500),1,0)</calculatedColumnFormula>
    </tableColumn>
    <tableColumn id="11" xr3:uid="{ED683305-65C4-48AC-99D7-2A4C08FAB58D}" name="$225 " dataDxfId="3">
      <calculatedColumnFormula>IF(AND(Table1[[#This Row],[Total Amount $ Sold]]&gt;7499),1,0)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DD0E0B-8759-4F78-8954-6D2E314D50D8}" name="Table3" displayName="Table3" ref="A37:E46" totalsRowShown="0">
  <tableColumns count="5">
    <tableColumn id="1" xr3:uid="{C25629E8-4320-4A72-9B76-B8A5EBA38C6A}" name="Scout's Name" dataDxfId="2"/>
    <tableColumn id="2" xr3:uid="{53493AD7-C053-4E48-B039-D0F403B4707A}" name="Parent's Name" dataDxfId="1"/>
    <tableColumn id="3" xr3:uid="{7EAF0B2A-9BED-4DEE-AB39-14933BC7EE35}" name="Parent's Phone" dataDxfId="0"/>
    <tableColumn id="4" xr3:uid="{314E22FD-7B8D-4F76-8B63-391F8C3D189B}" name="Parent's Email"/>
    <tableColumn id="5" xr3:uid="{39FB007F-990D-41AE-942B-6C3A5FF37EEE}" name=" 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687E-8E67-4155-9C03-CCECA0EBB0CC}">
  <dimension ref="A1:N46"/>
  <sheetViews>
    <sheetView tabSelected="1" workbookViewId="0">
      <selection activeCell="N5" sqref="N5"/>
    </sheetView>
  </sheetViews>
  <sheetFormatPr defaultRowHeight="15" x14ac:dyDescent="0.25"/>
  <cols>
    <col min="1" max="1" width="12.85546875" customWidth="1"/>
    <col min="2" max="2" width="11.5703125" customWidth="1"/>
    <col min="3" max="3" width="11.140625" customWidth="1"/>
    <col min="5" max="5" width="10.5703125" customWidth="1"/>
  </cols>
  <sheetData>
    <row r="1" spans="1:14" ht="31.5" x14ac:dyDescent="0.6">
      <c r="A1" s="1" t="s">
        <v>0</v>
      </c>
      <c r="B1" s="1"/>
      <c r="C1" s="1"/>
      <c r="D1" s="1"/>
    </row>
    <row r="2" spans="1:14" ht="16.5" customHeight="1" x14ac:dyDescent="0.3">
      <c r="A2" s="2" t="s">
        <v>1</v>
      </c>
      <c r="B2" s="2"/>
      <c r="C2" s="2"/>
      <c r="D2" s="2"/>
    </row>
    <row r="3" spans="1:14" ht="14.1" customHeight="1" x14ac:dyDescent="0.25">
      <c r="A3" s="3"/>
      <c r="B3" s="3"/>
      <c r="C3" s="3"/>
      <c r="D3" s="3"/>
    </row>
    <row r="4" spans="1:14" ht="14.1" customHeight="1" x14ac:dyDescent="0.25">
      <c r="A4" s="3" t="s">
        <v>2</v>
      </c>
      <c r="B4" s="3"/>
      <c r="C4" s="3"/>
      <c r="D4" s="3"/>
      <c r="G4" s="3" t="s">
        <v>31</v>
      </c>
    </row>
    <row r="5" spans="1:14" x14ac:dyDescent="0.25">
      <c r="A5" s="3" t="s">
        <v>3</v>
      </c>
      <c r="B5" s="3"/>
      <c r="C5" s="3"/>
      <c r="D5" s="3"/>
      <c r="G5" s="3" t="s">
        <v>34</v>
      </c>
    </row>
    <row r="6" spans="1:14" x14ac:dyDescent="0.25">
      <c r="A6" s="3" t="s">
        <v>4</v>
      </c>
      <c r="B6" s="3"/>
      <c r="C6" s="3"/>
      <c r="D6" s="3"/>
      <c r="G6" s="3" t="s">
        <v>5</v>
      </c>
    </row>
    <row r="7" spans="1:14" x14ac:dyDescent="0.25">
      <c r="A7" s="3"/>
      <c r="B7" s="3"/>
      <c r="C7" s="3"/>
      <c r="D7" s="3"/>
    </row>
    <row r="8" spans="1:14" x14ac:dyDescent="0.25">
      <c r="I8" s="20"/>
      <c r="J8" s="21" t="s">
        <v>30</v>
      </c>
      <c r="K8" s="21"/>
      <c r="L8" s="21"/>
      <c r="M8" s="21"/>
      <c r="N8" s="21"/>
    </row>
    <row r="9" spans="1:14" ht="45" x14ac:dyDescent="0.25">
      <c r="A9" t="s">
        <v>6</v>
      </c>
      <c r="B9" s="4" t="s">
        <v>7</v>
      </c>
      <c r="C9" s="4" t="s">
        <v>8</v>
      </c>
      <c r="D9" s="4" t="s">
        <v>9</v>
      </c>
      <c r="E9" s="5" t="s">
        <v>10</v>
      </c>
      <c r="F9" s="6" t="s">
        <v>11</v>
      </c>
      <c r="G9" s="6" t="s">
        <v>28</v>
      </c>
      <c r="H9" s="6" t="s">
        <v>12</v>
      </c>
      <c r="I9" s="6" t="s">
        <v>13</v>
      </c>
      <c r="J9" s="18" t="s">
        <v>14</v>
      </c>
      <c r="K9" s="18" t="s">
        <v>15</v>
      </c>
      <c r="L9" s="18" t="s">
        <v>29</v>
      </c>
      <c r="M9" s="18" t="s">
        <v>16</v>
      </c>
      <c r="N9" s="18" t="s">
        <v>17</v>
      </c>
    </row>
    <row r="10" spans="1:14" x14ac:dyDescent="0.25">
      <c r="A10" s="7"/>
      <c r="B10" s="8"/>
      <c r="C10" s="8"/>
      <c r="D10" s="8"/>
      <c r="E10" s="8">
        <f>SUM(Table1[[#This Row],[Show &amp; Sell $ Sold]:[Online           $ Sold]])</f>
        <v>0</v>
      </c>
      <c r="F10" s="9">
        <f>IF(AND(Table1[[#This Row],[Total Amount $ Sold]]&gt;349, Table1[[#This Row],[Total Amount $ Sold]]&lt;500), 1,0)</f>
        <v>0</v>
      </c>
      <c r="G10" s="9">
        <f>IF(AND(Table1[[#This Row],[Total Amount $ Sold]]&gt;499, Table1[[#This Row],[Total Amount $ Sold]]&lt;750), 1,0)</f>
        <v>0</v>
      </c>
      <c r="H10" s="9">
        <f>IF(AND(Table1[[#This Row],[Total Amount $ Sold]]&gt;749,Table1[[#This Row],[Total Amount $ Sold]]&lt;1000),1,0)</f>
        <v>0</v>
      </c>
      <c r="I10" s="10">
        <f>IF(AND(Table1[[#This Row],[Total Amount $ Sold]]&gt;999,Table1[[#This Row],[Total Amount $ Sold]]&lt;1500),1,0)</f>
        <v>0</v>
      </c>
      <c r="J10" s="19">
        <f>IF(AND(Table1[[#This Row],[Total Amount $ Sold]]&gt;1499,Table1[[#This Row],[Total Amount $ Sold]]&lt;2500),1,0)</f>
        <v>0</v>
      </c>
      <c r="K10" s="19">
        <f>IF(AND(Table1[[#This Row],[Total Amount $ Sold]]&gt;2499,Table1[[#This Row],[Total Amount $ Sold]]&lt;3500),1,0)</f>
        <v>0</v>
      </c>
      <c r="L10" s="19">
        <f>IF(AND(Table1[[#This Row],[Total Amount $ Sold]]&gt;3499,Table1[[#This Row],[Total Amount $ Sold]]&lt;5000),1,0)</f>
        <v>0</v>
      </c>
      <c r="M10" s="19">
        <f>IF(AND(Table1[[#This Row],[Total Amount $ Sold]]&gt;4999,Table1[[#This Row],[Total Amount $ Sold]]&lt;7500),1,0)</f>
        <v>0</v>
      </c>
      <c r="N10" s="19">
        <f>IF(AND(Table1[[#This Row],[Total Amount $ Sold]]&gt;7499),1,0)</f>
        <v>0</v>
      </c>
    </row>
    <row r="11" spans="1:14" x14ac:dyDescent="0.25">
      <c r="A11" s="7"/>
      <c r="B11" s="8"/>
      <c r="C11" s="8"/>
      <c r="D11" s="8"/>
      <c r="E11" s="8">
        <f>SUM(Table1[[#This Row],[Show &amp; Sell $ Sold]:[Online           $ Sold]])</f>
        <v>0</v>
      </c>
      <c r="F11" s="9">
        <f>IF(AND(Table1[[#This Row],[Total Amount $ Sold]]&gt;349, Table1[[#This Row],[Total Amount $ Sold]]&lt;500), 1,0)</f>
        <v>0</v>
      </c>
      <c r="G11" s="9">
        <f>IF(AND(Table1[[#This Row],[Total Amount $ Sold]]&gt;499, Table1[[#This Row],[Total Amount $ Sold]]&lt;750), 1,0)</f>
        <v>0</v>
      </c>
      <c r="H11" s="9">
        <f>IF(AND(Table1[[#This Row],[Total Amount $ Sold]]&gt;749,Table1[[#This Row],[Total Amount $ Sold]]&lt;1000),1,0)</f>
        <v>0</v>
      </c>
      <c r="I11" s="10">
        <f>IF(AND(Table1[[#This Row],[Total Amount $ Sold]]&gt;999,Table1[[#This Row],[Total Amount $ Sold]]&lt;1500),1,0)</f>
        <v>0</v>
      </c>
      <c r="J11" s="19">
        <f>IF(AND(Table1[[#This Row],[Total Amount $ Sold]]&gt;1499,Table1[[#This Row],[Total Amount $ Sold]]&lt;2500),1,0)</f>
        <v>0</v>
      </c>
      <c r="K11" s="19">
        <f>IF(AND(Table1[[#This Row],[Total Amount $ Sold]]&gt;2499,Table1[[#This Row],[Total Amount $ Sold]]&lt;3500),1,0)</f>
        <v>0</v>
      </c>
      <c r="L11" s="19">
        <f>IF(AND(Table1[[#This Row],[Total Amount $ Sold]]&gt;3499,Table1[[#This Row],[Total Amount $ Sold]]&lt;5000),1,0)</f>
        <v>0</v>
      </c>
      <c r="M11" s="19">
        <f>IF(AND(Table1[[#This Row],[Total Amount $ Sold]]&gt;4999,Table1[[#This Row],[Total Amount $ Sold]]&lt;7500),1,0)</f>
        <v>0</v>
      </c>
      <c r="N11" s="19">
        <f>IF(AND(Table1[[#This Row],[Total Amount $ Sold]]&gt;7499),1,0)</f>
        <v>0</v>
      </c>
    </row>
    <row r="12" spans="1:14" x14ac:dyDescent="0.25">
      <c r="A12" s="7"/>
      <c r="B12" s="8"/>
      <c r="C12" s="8"/>
      <c r="D12" s="8"/>
      <c r="E12" s="8">
        <f>SUM(Table1[[#This Row],[Show &amp; Sell $ Sold]:[Online           $ Sold]])</f>
        <v>0</v>
      </c>
      <c r="F12" s="9">
        <f>IF(AND(Table1[[#This Row],[Total Amount $ Sold]]&gt;349, Table1[[#This Row],[Total Amount $ Sold]]&lt;500), 1,0)</f>
        <v>0</v>
      </c>
      <c r="G12" s="9">
        <f>IF(AND(Table1[[#This Row],[Total Amount $ Sold]]&gt;499, Table1[[#This Row],[Total Amount $ Sold]]&lt;750), 1,0)</f>
        <v>0</v>
      </c>
      <c r="H12" s="9">
        <f>IF(AND(Table1[[#This Row],[Total Amount $ Sold]]&gt;749,Table1[[#This Row],[Total Amount $ Sold]]&lt;1000),1,0)</f>
        <v>0</v>
      </c>
      <c r="I12" s="10">
        <f>IF(AND(Table1[[#This Row],[Total Amount $ Sold]]&gt;999,Table1[[#This Row],[Total Amount $ Sold]]&lt;1500),1,0)</f>
        <v>0</v>
      </c>
      <c r="J12" s="19">
        <f>IF(AND(Table1[[#This Row],[Total Amount $ Sold]]&gt;1499,Table1[[#This Row],[Total Amount $ Sold]]&lt;2500),1,0)</f>
        <v>0</v>
      </c>
      <c r="K12" s="19">
        <f>IF(AND(Table1[[#This Row],[Total Amount $ Sold]]&gt;2499,Table1[[#This Row],[Total Amount $ Sold]]&lt;3500),1,0)</f>
        <v>0</v>
      </c>
      <c r="L12" s="19">
        <f>IF(AND(Table1[[#This Row],[Total Amount $ Sold]]&gt;3499,Table1[[#This Row],[Total Amount $ Sold]]&lt;5000),1,0)</f>
        <v>0</v>
      </c>
      <c r="M12" s="19">
        <f>IF(AND(Table1[[#This Row],[Total Amount $ Sold]]&gt;4999,Table1[[#This Row],[Total Amount $ Sold]]&lt;7500),1,0)</f>
        <v>0</v>
      </c>
      <c r="N12" s="19">
        <f>IF(AND(Table1[[#This Row],[Total Amount $ Sold]]&gt;7499),1,0)</f>
        <v>0</v>
      </c>
    </row>
    <row r="13" spans="1:14" x14ac:dyDescent="0.25">
      <c r="A13" s="7"/>
      <c r="B13" s="8"/>
      <c r="C13" s="8"/>
      <c r="D13" s="8"/>
      <c r="E13" s="8">
        <f>SUM(Table1[[#This Row],[Show &amp; Sell $ Sold]:[Online           $ Sold]])</f>
        <v>0</v>
      </c>
      <c r="F13" s="9">
        <f>IF(AND(Table1[[#This Row],[Total Amount $ Sold]]&gt;349, Table1[[#This Row],[Total Amount $ Sold]]&lt;500), 1,0)</f>
        <v>0</v>
      </c>
      <c r="G13" s="9">
        <f>IF(AND(Table1[[#This Row],[Total Amount $ Sold]]&gt;499, Table1[[#This Row],[Total Amount $ Sold]]&lt;750), 1,0)</f>
        <v>0</v>
      </c>
      <c r="H13" s="9">
        <f>IF(AND(Table1[[#This Row],[Total Amount $ Sold]]&gt;749,Table1[[#This Row],[Total Amount $ Sold]]&lt;1000),1,0)</f>
        <v>0</v>
      </c>
      <c r="I13" s="10">
        <f>IF(AND(Table1[[#This Row],[Total Amount $ Sold]]&gt;999,Table1[[#This Row],[Total Amount $ Sold]]&lt;1500),1,0)</f>
        <v>0</v>
      </c>
      <c r="J13" s="19">
        <f>IF(AND(Table1[[#This Row],[Total Amount $ Sold]]&gt;1499,Table1[[#This Row],[Total Amount $ Sold]]&lt;2500),1,0)</f>
        <v>0</v>
      </c>
      <c r="K13" s="19">
        <f>IF(AND(Table1[[#This Row],[Total Amount $ Sold]]&gt;2499,Table1[[#This Row],[Total Amount $ Sold]]&lt;3500),1,0)</f>
        <v>0</v>
      </c>
      <c r="L13" s="19">
        <f>IF(AND(Table1[[#This Row],[Total Amount $ Sold]]&gt;3499,Table1[[#This Row],[Total Amount $ Sold]]&lt;5000),1,0)</f>
        <v>0</v>
      </c>
      <c r="M13" s="19">
        <f>IF(AND(Table1[[#This Row],[Total Amount $ Sold]]&gt;4999,Table1[[#This Row],[Total Amount $ Sold]]&lt;7500),1,0)</f>
        <v>0</v>
      </c>
      <c r="N13" s="19">
        <f>IF(AND(Table1[[#This Row],[Total Amount $ Sold]]&gt;7499),1,0)</f>
        <v>0</v>
      </c>
    </row>
    <row r="14" spans="1:14" x14ac:dyDescent="0.25">
      <c r="A14" s="7"/>
      <c r="B14" s="8"/>
      <c r="C14" s="8"/>
      <c r="D14" s="8"/>
      <c r="E14" s="8">
        <f>SUM(Table1[[#This Row],[Show &amp; Sell $ Sold]:[Online           $ Sold]])</f>
        <v>0</v>
      </c>
      <c r="F14" s="9">
        <f>IF(AND(Table1[[#This Row],[Total Amount $ Sold]]&gt;349, Table1[[#This Row],[Total Amount $ Sold]]&lt;500), 1,0)</f>
        <v>0</v>
      </c>
      <c r="G14" s="9">
        <f>IF(AND(Table1[[#This Row],[Total Amount $ Sold]]&gt;499, Table1[[#This Row],[Total Amount $ Sold]]&lt;750), 1,0)</f>
        <v>0</v>
      </c>
      <c r="H14" s="9">
        <f>IF(AND(Table1[[#This Row],[Total Amount $ Sold]]&gt;749,Table1[[#This Row],[Total Amount $ Sold]]&lt;1000),1,0)</f>
        <v>0</v>
      </c>
      <c r="I14" s="10">
        <f>IF(AND(Table1[[#This Row],[Total Amount $ Sold]]&gt;999,Table1[[#This Row],[Total Amount $ Sold]]&lt;1500),1,0)</f>
        <v>0</v>
      </c>
      <c r="J14" s="19">
        <f>IF(AND(Table1[[#This Row],[Total Amount $ Sold]]&gt;1499,Table1[[#This Row],[Total Amount $ Sold]]&lt;2500),1,0)</f>
        <v>0</v>
      </c>
      <c r="K14" s="19">
        <f>IF(AND(Table1[[#This Row],[Total Amount $ Sold]]&gt;2499,Table1[[#This Row],[Total Amount $ Sold]]&lt;3500),1,0)</f>
        <v>0</v>
      </c>
      <c r="L14" s="19">
        <f>IF(AND(Table1[[#This Row],[Total Amount $ Sold]]&gt;3499,Table1[[#This Row],[Total Amount $ Sold]]&lt;5000),1,0)</f>
        <v>0</v>
      </c>
      <c r="M14" s="19">
        <f>IF(AND(Table1[[#This Row],[Total Amount $ Sold]]&gt;4999,Table1[[#This Row],[Total Amount $ Sold]]&lt;7500),1,0)</f>
        <v>0</v>
      </c>
      <c r="N14" s="19">
        <f>IF(AND(Table1[[#This Row],[Total Amount $ Sold]]&gt;7499),1,0)</f>
        <v>0</v>
      </c>
    </row>
    <row r="15" spans="1:14" x14ac:dyDescent="0.25">
      <c r="A15" s="7"/>
      <c r="B15" s="8"/>
      <c r="C15" s="8"/>
      <c r="D15" s="8"/>
      <c r="E15" s="8">
        <f>SUM(Table1[[#This Row],[Show &amp; Sell $ Sold]:[Online           $ Sold]])</f>
        <v>0</v>
      </c>
      <c r="F15" s="9">
        <f>IF(AND(Table1[[#This Row],[Total Amount $ Sold]]&gt;349, Table1[[#This Row],[Total Amount $ Sold]]&lt;500), 1,0)</f>
        <v>0</v>
      </c>
      <c r="G15" s="9">
        <f>IF(AND(Table1[[#This Row],[Total Amount $ Sold]]&gt;499, Table1[[#This Row],[Total Amount $ Sold]]&lt;750), 1,0)</f>
        <v>0</v>
      </c>
      <c r="H15" s="9">
        <f>IF(AND(Table1[[#This Row],[Total Amount $ Sold]]&gt;749,Table1[[#This Row],[Total Amount $ Sold]]&lt;1000),1,0)</f>
        <v>0</v>
      </c>
      <c r="I15" s="10">
        <f>IF(AND(Table1[[#This Row],[Total Amount $ Sold]]&gt;999,Table1[[#This Row],[Total Amount $ Sold]]&lt;1500),1,0)</f>
        <v>0</v>
      </c>
      <c r="J15" s="19">
        <f>IF(AND(Table1[[#This Row],[Total Amount $ Sold]]&gt;1499,Table1[[#This Row],[Total Amount $ Sold]]&lt;2500),1,0)</f>
        <v>0</v>
      </c>
      <c r="K15" s="19">
        <f>IF(AND(Table1[[#This Row],[Total Amount $ Sold]]&gt;2499,Table1[[#This Row],[Total Amount $ Sold]]&lt;3500),1,0)</f>
        <v>0</v>
      </c>
      <c r="L15" s="19">
        <f>IF(AND(Table1[[#This Row],[Total Amount $ Sold]]&gt;3499,Table1[[#This Row],[Total Amount $ Sold]]&lt;5000),1,0)</f>
        <v>0</v>
      </c>
      <c r="M15" s="19">
        <f>IF(AND(Table1[[#This Row],[Total Amount $ Sold]]&gt;4999,Table1[[#This Row],[Total Amount $ Sold]]&lt;7500),1,0)</f>
        <v>0</v>
      </c>
      <c r="N15" s="19">
        <f>IF(AND(Table1[[#This Row],[Total Amount $ Sold]]&gt;7499),1,0)</f>
        <v>0</v>
      </c>
    </row>
    <row r="16" spans="1:14" x14ac:dyDescent="0.25">
      <c r="A16" s="7"/>
      <c r="B16" s="8"/>
      <c r="C16" s="8"/>
      <c r="D16" s="8"/>
      <c r="E16" s="8">
        <f>SUM(Table1[[#This Row],[Show &amp; Sell $ Sold]:[Online           $ Sold]])</f>
        <v>0</v>
      </c>
      <c r="F16" s="9">
        <f>IF(AND(Table1[[#This Row],[Total Amount $ Sold]]&gt;349, Table1[[#This Row],[Total Amount $ Sold]]&lt;500), 1,0)</f>
        <v>0</v>
      </c>
      <c r="G16" s="9">
        <f>IF(AND(Table1[[#This Row],[Total Amount $ Sold]]&gt;499, Table1[[#This Row],[Total Amount $ Sold]]&lt;750), 1,0)</f>
        <v>0</v>
      </c>
      <c r="H16" s="9">
        <f>IF(AND(Table1[[#This Row],[Total Amount $ Sold]]&gt;749,Table1[[#This Row],[Total Amount $ Sold]]&lt;1000),1,0)</f>
        <v>0</v>
      </c>
      <c r="I16" s="10">
        <f>IF(AND(Table1[[#This Row],[Total Amount $ Sold]]&gt;999,Table1[[#This Row],[Total Amount $ Sold]]&lt;1500),1,0)</f>
        <v>0</v>
      </c>
      <c r="J16" s="19">
        <f>IF(AND(Table1[[#This Row],[Total Amount $ Sold]]&gt;1499,Table1[[#This Row],[Total Amount $ Sold]]&lt;2500),1,0)</f>
        <v>0</v>
      </c>
      <c r="K16" s="19">
        <f>IF(AND(Table1[[#This Row],[Total Amount $ Sold]]&gt;2499,Table1[[#This Row],[Total Amount $ Sold]]&lt;3500),1,0)</f>
        <v>0</v>
      </c>
      <c r="L16" s="19">
        <f>IF(AND(Table1[[#This Row],[Total Amount $ Sold]]&gt;3499,Table1[[#This Row],[Total Amount $ Sold]]&lt;5000),1,0)</f>
        <v>0</v>
      </c>
      <c r="M16" s="19">
        <f>IF(AND(Table1[[#This Row],[Total Amount $ Sold]]&gt;4999,Table1[[#This Row],[Total Amount $ Sold]]&lt;7500),1,0)</f>
        <v>0</v>
      </c>
      <c r="N16" s="19">
        <f>IF(AND(Table1[[#This Row],[Total Amount $ Sold]]&gt;7499),1,0)</f>
        <v>0</v>
      </c>
    </row>
    <row r="17" spans="1:14" x14ac:dyDescent="0.25">
      <c r="A17" s="7"/>
      <c r="B17" s="8"/>
      <c r="C17" s="8"/>
      <c r="D17" s="8"/>
      <c r="E17" s="8">
        <f>SUM(Table1[[#This Row],[Show &amp; Sell $ Sold]:[Online           $ Sold]])</f>
        <v>0</v>
      </c>
      <c r="F17" s="9">
        <f>IF(AND(Table1[[#This Row],[Total Amount $ Sold]]&gt;349, Table1[[#This Row],[Total Amount $ Sold]]&lt;500), 1,0)</f>
        <v>0</v>
      </c>
      <c r="G17" s="9">
        <f>IF(AND(Table1[[#This Row],[Total Amount $ Sold]]&gt;499, Table1[[#This Row],[Total Amount $ Sold]]&lt;750), 1,0)</f>
        <v>0</v>
      </c>
      <c r="H17" s="9">
        <f>IF(AND(Table1[[#This Row],[Total Amount $ Sold]]&gt;749,Table1[[#This Row],[Total Amount $ Sold]]&lt;1000),1,0)</f>
        <v>0</v>
      </c>
      <c r="I17" s="10">
        <f>IF(AND(Table1[[#This Row],[Total Amount $ Sold]]&gt;999,Table1[[#This Row],[Total Amount $ Sold]]&lt;1500),1,0)</f>
        <v>0</v>
      </c>
      <c r="J17" s="19">
        <f>IF(AND(Table1[[#This Row],[Total Amount $ Sold]]&gt;1499,Table1[[#This Row],[Total Amount $ Sold]]&lt;2500),1,0)</f>
        <v>0</v>
      </c>
      <c r="K17" s="19">
        <f>IF(AND(Table1[[#This Row],[Total Amount $ Sold]]&gt;2499,Table1[[#This Row],[Total Amount $ Sold]]&lt;3500),1,0)</f>
        <v>0</v>
      </c>
      <c r="L17" s="19">
        <f>IF(AND(Table1[[#This Row],[Total Amount $ Sold]]&gt;3499,Table1[[#This Row],[Total Amount $ Sold]]&lt;5000),1,0)</f>
        <v>0</v>
      </c>
      <c r="M17" s="19">
        <f>IF(AND(Table1[[#This Row],[Total Amount $ Sold]]&gt;4999,Table1[[#This Row],[Total Amount $ Sold]]&lt;7500),1,0)</f>
        <v>0</v>
      </c>
      <c r="N17" s="19">
        <f>IF(AND(Table1[[#This Row],[Total Amount $ Sold]]&gt;7499),1,0)</f>
        <v>0</v>
      </c>
    </row>
    <row r="18" spans="1:14" x14ac:dyDescent="0.25">
      <c r="A18" s="7"/>
      <c r="B18" s="8"/>
      <c r="C18" s="8"/>
      <c r="D18" s="8"/>
      <c r="E18" s="8">
        <f>SUM(Table1[[#This Row],[Show &amp; Sell $ Sold]:[Online           $ Sold]])</f>
        <v>0</v>
      </c>
      <c r="F18" s="9">
        <f>IF(AND(Table1[[#This Row],[Total Amount $ Sold]]&gt;349, Table1[[#This Row],[Total Amount $ Sold]]&lt;500), 1,0)</f>
        <v>0</v>
      </c>
      <c r="G18" s="9">
        <f>IF(AND(Table1[[#This Row],[Total Amount $ Sold]]&gt;499, Table1[[#This Row],[Total Amount $ Sold]]&lt;750), 1,0)</f>
        <v>0</v>
      </c>
      <c r="H18" s="9">
        <f>IF(AND(Table1[[#This Row],[Total Amount $ Sold]]&gt;749,Table1[[#This Row],[Total Amount $ Sold]]&lt;1000),1,0)</f>
        <v>0</v>
      </c>
      <c r="I18" s="10">
        <f>IF(AND(Table1[[#This Row],[Total Amount $ Sold]]&gt;999,Table1[[#This Row],[Total Amount $ Sold]]&lt;1500),1,0)</f>
        <v>0</v>
      </c>
      <c r="J18" s="19">
        <f>IF(AND(Table1[[#This Row],[Total Amount $ Sold]]&gt;1499,Table1[[#This Row],[Total Amount $ Sold]]&lt;2500),1,0)</f>
        <v>0</v>
      </c>
      <c r="K18" s="19">
        <f>IF(AND(Table1[[#This Row],[Total Amount $ Sold]]&gt;2499,Table1[[#This Row],[Total Amount $ Sold]]&lt;3500),1,0)</f>
        <v>0</v>
      </c>
      <c r="L18" s="19">
        <f>IF(AND(Table1[[#This Row],[Total Amount $ Sold]]&gt;3499,Table1[[#This Row],[Total Amount $ Sold]]&lt;5000),1,0)</f>
        <v>0</v>
      </c>
      <c r="M18" s="19">
        <f>IF(AND(Table1[[#This Row],[Total Amount $ Sold]]&gt;4999,Table1[[#This Row],[Total Amount $ Sold]]&lt;7500),1,0)</f>
        <v>0</v>
      </c>
      <c r="N18" s="19">
        <f>IF(AND(Table1[[#This Row],[Total Amount $ Sold]]&gt;7499),1,0)</f>
        <v>0</v>
      </c>
    </row>
    <row r="19" spans="1:14" x14ac:dyDescent="0.25">
      <c r="A19" s="7"/>
      <c r="B19" s="8"/>
      <c r="C19" s="8"/>
      <c r="D19" s="8"/>
      <c r="E19" s="8">
        <f>SUM(Table1[[#This Row],[Show &amp; Sell $ Sold]:[Online           $ Sold]])</f>
        <v>0</v>
      </c>
      <c r="F19" s="9">
        <f>IF(AND(Table1[[#This Row],[Total Amount $ Sold]]&gt;349, Table1[[#This Row],[Total Amount $ Sold]]&lt;500), 1,0)</f>
        <v>0</v>
      </c>
      <c r="G19" s="9">
        <f>IF(AND(Table1[[#This Row],[Total Amount $ Sold]]&gt;499, Table1[[#This Row],[Total Amount $ Sold]]&lt;750), 1,0)</f>
        <v>0</v>
      </c>
      <c r="H19" s="9">
        <f>IF(AND(Table1[[#This Row],[Total Amount $ Sold]]&gt;749,Table1[[#This Row],[Total Amount $ Sold]]&lt;1000),1,0)</f>
        <v>0</v>
      </c>
      <c r="I19" s="10">
        <f>IF(AND(Table1[[#This Row],[Total Amount $ Sold]]&gt;999,Table1[[#This Row],[Total Amount $ Sold]]&lt;1500),1,0)</f>
        <v>0</v>
      </c>
      <c r="J19" s="19">
        <f>IF(AND(Table1[[#This Row],[Total Amount $ Sold]]&gt;1499,Table1[[#This Row],[Total Amount $ Sold]]&lt;2500),1,0)</f>
        <v>0</v>
      </c>
      <c r="K19" s="19">
        <f>IF(AND(Table1[[#This Row],[Total Amount $ Sold]]&gt;2499,Table1[[#This Row],[Total Amount $ Sold]]&lt;3500),1,0)</f>
        <v>0</v>
      </c>
      <c r="L19" s="19">
        <f>IF(AND(Table1[[#This Row],[Total Amount $ Sold]]&gt;3499,Table1[[#This Row],[Total Amount $ Sold]]&lt;5000),1,0)</f>
        <v>0</v>
      </c>
      <c r="M19" s="19">
        <f>IF(AND(Table1[[#This Row],[Total Amount $ Sold]]&gt;4999,Table1[[#This Row],[Total Amount $ Sold]]&lt;7500),1,0)</f>
        <v>0</v>
      </c>
      <c r="N19" s="19">
        <f>IF(AND(Table1[[#This Row],[Total Amount $ Sold]]&gt;7499),1,0)</f>
        <v>0</v>
      </c>
    </row>
    <row r="20" spans="1:14" x14ac:dyDescent="0.25">
      <c r="A20" s="7"/>
      <c r="B20" s="8"/>
      <c r="C20" s="8"/>
      <c r="D20" s="8"/>
      <c r="E20" s="8">
        <f>SUM(Table1[[#This Row],[Show &amp; Sell $ Sold]:[Online           $ Sold]])</f>
        <v>0</v>
      </c>
      <c r="F20" s="9">
        <f>IF(AND(Table1[[#This Row],[Total Amount $ Sold]]&gt;349, Table1[[#This Row],[Total Amount $ Sold]]&lt;500), 1,0)</f>
        <v>0</v>
      </c>
      <c r="G20" s="9">
        <f>IF(AND(Table1[[#This Row],[Total Amount $ Sold]]&gt;499, Table1[[#This Row],[Total Amount $ Sold]]&lt;750), 1,0)</f>
        <v>0</v>
      </c>
      <c r="H20" s="9">
        <f>IF(AND(Table1[[#This Row],[Total Amount $ Sold]]&gt;749,Table1[[#This Row],[Total Amount $ Sold]]&lt;1000),1,0)</f>
        <v>0</v>
      </c>
      <c r="I20" s="10">
        <f>IF(AND(Table1[[#This Row],[Total Amount $ Sold]]&gt;999,Table1[[#This Row],[Total Amount $ Sold]]&lt;1500),1,0)</f>
        <v>0</v>
      </c>
      <c r="J20" s="19">
        <f>IF(AND(Table1[[#This Row],[Total Amount $ Sold]]&gt;1499,Table1[[#This Row],[Total Amount $ Sold]]&lt;2500),1,0)</f>
        <v>0</v>
      </c>
      <c r="K20" s="19">
        <f>IF(AND(Table1[[#This Row],[Total Amount $ Sold]]&gt;2499,Table1[[#This Row],[Total Amount $ Sold]]&lt;3500),1,0)</f>
        <v>0</v>
      </c>
      <c r="L20" s="19">
        <f>IF(AND(Table1[[#This Row],[Total Amount $ Sold]]&gt;3499,Table1[[#This Row],[Total Amount $ Sold]]&lt;5000),1,0)</f>
        <v>0</v>
      </c>
      <c r="M20" s="19">
        <f>IF(AND(Table1[[#This Row],[Total Amount $ Sold]]&gt;4999,Table1[[#This Row],[Total Amount $ Sold]]&lt;7500),1,0)</f>
        <v>0</v>
      </c>
      <c r="N20" s="19">
        <f>IF(AND(Table1[[#This Row],[Total Amount $ Sold]]&gt;7499),1,0)</f>
        <v>0</v>
      </c>
    </row>
    <row r="21" spans="1:14" x14ac:dyDescent="0.25">
      <c r="A21" s="7"/>
      <c r="B21" s="8"/>
      <c r="C21" s="8"/>
      <c r="D21" s="8"/>
      <c r="E21" s="8">
        <f>SUM(Table1[[#This Row],[Show &amp; Sell $ Sold]:[Online           $ Sold]])</f>
        <v>0</v>
      </c>
      <c r="F21" s="9">
        <f>IF(AND(Table1[[#This Row],[Total Amount $ Sold]]&gt;349, Table1[[#This Row],[Total Amount $ Sold]]&lt;500), 1,0)</f>
        <v>0</v>
      </c>
      <c r="G21" s="9">
        <f>IF(AND(Table1[[#This Row],[Total Amount $ Sold]]&gt;499, Table1[[#This Row],[Total Amount $ Sold]]&lt;750), 1,0)</f>
        <v>0</v>
      </c>
      <c r="H21" s="9">
        <f>IF(AND(Table1[[#This Row],[Total Amount $ Sold]]&gt;749,Table1[[#This Row],[Total Amount $ Sold]]&lt;1000),1,0)</f>
        <v>0</v>
      </c>
      <c r="I21" s="10">
        <f>IF(AND(Table1[[#This Row],[Total Amount $ Sold]]&gt;999,Table1[[#This Row],[Total Amount $ Sold]]&lt;1500),1,0)</f>
        <v>0</v>
      </c>
      <c r="J21" s="19">
        <f>IF(AND(Table1[[#This Row],[Total Amount $ Sold]]&gt;1499,Table1[[#This Row],[Total Amount $ Sold]]&lt;2500),1,0)</f>
        <v>0</v>
      </c>
      <c r="K21" s="19">
        <f>IF(AND(Table1[[#This Row],[Total Amount $ Sold]]&gt;2499,Table1[[#This Row],[Total Amount $ Sold]]&lt;3500),1,0)</f>
        <v>0</v>
      </c>
      <c r="L21" s="19">
        <f>IF(AND(Table1[[#This Row],[Total Amount $ Sold]]&gt;3499,Table1[[#This Row],[Total Amount $ Sold]]&lt;5000),1,0)</f>
        <v>0</v>
      </c>
      <c r="M21" s="19">
        <f>IF(AND(Table1[[#This Row],[Total Amount $ Sold]]&gt;4999,Table1[[#This Row],[Total Amount $ Sold]]&lt;7500),1,0)</f>
        <v>0</v>
      </c>
      <c r="N21" s="19">
        <f>IF(AND(Table1[[#This Row],[Total Amount $ Sold]]&gt;7499),1,0)</f>
        <v>0</v>
      </c>
    </row>
    <row r="22" spans="1:14" x14ac:dyDescent="0.25">
      <c r="A22" s="7"/>
      <c r="B22" s="8"/>
      <c r="C22" s="8"/>
      <c r="D22" s="8"/>
      <c r="E22" s="8">
        <f>SUM(Table1[[#This Row],[Show &amp; Sell $ Sold]:[Online           $ Sold]])</f>
        <v>0</v>
      </c>
      <c r="F22" s="9">
        <f>IF(AND(Table1[[#This Row],[Total Amount $ Sold]]&gt;349, Table1[[#This Row],[Total Amount $ Sold]]&lt;500), 1,0)</f>
        <v>0</v>
      </c>
      <c r="G22" s="9">
        <f>IF(AND(Table1[[#This Row],[Total Amount $ Sold]]&gt;499, Table1[[#This Row],[Total Amount $ Sold]]&lt;750), 1,0)</f>
        <v>0</v>
      </c>
      <c r="H22" s="9">
        <f>IF(AND(Table1[[#This Row],[Total Amount $ Sold]]&gt;749,Table1[[#This Row],[Total Amount $ Sold]]&lt;1000),1,0)</f>
        <v>0</v>
      </c>
      <c r="I22" s="10">
        <f>IF(AND(Table1[[#This Row],[Total Amount $ Sold]]&gt;999,Table1[[#This Row],[Total Amount $ Sold]]&lt;1500),1,0)</f>
        <v>0</v>
      </c>
      <c r="J22" s="19">
        <f>IF(AND(Table1[[#This Row],[Total Amount $ Sold]]&gt;1499,Table1[[#This Row],[Total Amount $ Sold]]&lt;2500),1,0)</f>
        <v>0</v>
      </c>
      <c r="K22" s="19">
        <f>IF(AND(Table1[[#This Row],[Total Amount $ Sold]]&gt;2499,Table1[[#This Row],[Total Amount $ Sold]]&lt;3500),1,0)</f>
        <v>0</v>
      </c>
      <c r="L22" s="19">
        <f>IF(AND(Table1[[#This Row],[Total Amount $ Sold]]&gt;3499,Table1[[#This Row],[Total Amount $ Sold]]&lt;5000),1,0)</f>
        <v>0</v>
      </c>
      <c r="M22" s="19">
        <f>IF(AND(Table1[[#This Row],[Total Amount $ Sold]]&gt;4999,Table1[[#This Row],[Total Amount $ Sold]]&lt;7500),1,0)</f>
        <v>0</v>
      </c>
      <c r="N22" s="19">
        <f>IF(AND(Table1[[#This Row],[Total Amount $ Sold]]&gt;7499),1,0)</f>
        <v>0</v>
      </c>
    </row>
    <row r="23" spans="1:14" x14ac:dyDescent="0.25">
      <c r="A23" s="7"/>
      <c r="B23" s="8"/>
      <c r="C23" s="8"/>
      <c r="D23" s="8"/>
      <c r="E23" s="8">
        <f>SUM(Table1[[#This Row],[Show &amp; Sell $ Sold]:[Online           $ Sold]])</f>
        <v>0</v>
      </c>
      <c r="F23" s="9">
        <f>IF(AND(Table1[[#This Row],[Total Amount $ Sold]]&gt;349, Table1[[#This Row],[Total Amount $ Sold]]&lt;500), 1,0)</f>
        <v>0</v>
      </c>
      <c r="G23" s="9">
        <f>IF(AND(Table1[[#This Row],[Total Amount $ Sold]]&gt;499, Table1[[#This Row],[Total Amount $ Sold]]&lt;750), 1,0)</f>
        <v>0</v>
      </c>
      <c r="H23" s="9">
        <f>IF(AND(Table1[[#This Row],[Total Amount $ Sold]]&gt;749,Table1[[#This Row],[Total Amount $ Sold]]&lt;1000),1,0)</f>
        <v>0</v>
      </c>
      <c r="I23" s="10">
        <f>IF(AND(Table1[[#This Row],[Total Amount $ Sold]]&gt;999,Table1[[#This Row],[Total Amount $ Sold]]&lt;1500),1,0)</f>
        <v>0</v>
      </c>
      <c r="J23" s="19">
        <f>IF(AND(Table1[[#This Row],[Total Amount $ Sold]]&gt;1499,Table1[[#This Row],[Total Amount $ Sold]]&lt;2500),1,0)</f>
        <v>0</v>
      </c>
      <c r="K23" s="19">
        <f>IF(AND(Table1[[#This Row],[Total Amount $ Sold]]&gt;2499,Table1[[#This Row],[Total Amount $ Sold]]&lt;3500),1,0)</f>
        <v>0</v>
      </c>
      <c r="L23" s="19">
        <f>IF(AND(Table1[[#This Row],[Total Amount $ Sold]]&gt;3499,Table1[[#This Row],[Total Amount $ Sold]]&lt;5000),1,0)</f>
        <v>0</v>
      </c>
      <c r="M23" s="19">
        <f>IF(AND(Table1[[#This Row],[Total Amount $ Sold]]&gt;4999,Table1[[#This Row],[Total Amount $ Sold]]&lt;7500),1,0)</f>
        <v>0</v>
      </c>
      <c r="N23" s="19">
        <f>IF(AND(Table1[[#This Row],[Total Amount $ Sold]]&gt;7499),1,0)</f>
        <v>0</v>
      </c>
    </row>
    <row r="24" spans="1:14" x14ac:dyDescent="0.25">
      <c r="A24" s="7"/>
      <c r="B24" s="8"/>
      <c r="C24" s="8"/>
      <c r="D24" s="8"/>
      <c r="E24" s="8">
        <f>SUM(Table1[[#This Row],[Show &amp; Sell $ Sold]:[Online           $ Sold]])</f>
        <v>0</v>
      </c>
      <c r="F24" s="9">
        <f>IF(AND(Table1[[#This Row],[Total Amount $ Sold]]&gt;349, Table1[[#This Row],[Total Amount $ Sold]]&lt;500), 1,0)</f>
        <v>0</v>
      </c>
      <c r="G24" s="9">
        <f>IF(AND(Table1[[#This Row],[Total Amount $ Sold]]&gt;499, Table1[[#This Row],[Total Amount $ Sold]]&lt;750), 1,0)</f>
        <v>0</v>
      </c>
      <c r="H24" s="9">
        <f>IF(AND(Table1[[#This Row],[Total Amount $ Sold]]&gt;749,Table1[[#This Row],[Total Amount $ Sold]]&lt;1000),1,0)</f>
        <v>0</v>
      </c>
      <c r="I24" s="10">
        <f>IF(AND(Table1[[#This Row],[Total Amount $ Sold]]&gt;999,Table1[[#This Row],[Total Amount $ Sold]]&lt;1500),1,0)</f>
        <v>0</v>
      </c>
      <c r="J24" s="19">
        <f>IF(AND(Table1[[#This Row],[Total Amount $ Sold]]&gt;1499,Table1[[#This Row],[Total Amount $ Sold]]&lt;2500),1,0)</f>
        <v>0</v>
      </c>
      <c r="K24" s="19">
        <f>IF(AND(Table1[[#This Row],[Total Amount $ Sold]]&gt;2499,Table1[[#This Row],[Total Amount $ Sold]]&lt;3500),1,0)</f>
        <v>0</v>
      </c>
      <c r="L24" s="19">
        <f>IF(AND(Table1[[#This Row],[Total Amount $ Sold]]&gt;3499,Table1[[#This Row],[Total Amount $ Sold]]&lt;5000),1,0)</f>
        <v>0</v>
      </c>
      <c r="M24" s="19">
        <f>IF(AND(Table1[[#This Row],[Total Amount $ Sold]]&gt;4999,Table1[[#This Row],[Total Amount $ Sold]]&lt;7500),1,0)</f>
        <v>0</v>
      </c>
      <c r="N24" s="19">
        <f>IF(AND(Table1[[#This Row],[Total Amount $ Sold]]&gt;7499),1,0)</f>
        <v>0</v>
      </c>
    </row>
    <row r="25" spans="1:14" x14ac:dyDescent="0.25">
      <c r="A25" s="7"/>
      <c r="B25" s="8"/>
      <c r="C25" s="8"/>
      <c r="D25" s="8"/>
      <c r="E25" s="8">
        <f>SUM(Table1[[#This Row],[Show &amp; Sell $ Sold]:[Online           $ Sold]])</f>
        <v>0</v>
      </c>
      <c r="F25" s="9">
        <f>IF(AND(Table1[[#This Row],[Total Amount $ Sold]]&gt;349, Table1[[#This Row],[Total Amount $ Sold]]&lt;500), 1,0)</f>
        <v>0</v>
      </c>
      <c r="G25" s="9">
        <f>IF(AND(Table1[[#This Row],[Total Amount $ Sold]]&gt;499, Table1[[#This Row],[Total Amount $ Sold]]&lt;750), 1,0)</f>
        <v>0</v>
      </c>
      <c r="H25" s="9">
        <f>IF(AND(Table1[[#This Row],[Total Amount $ Sold]]&gt;749,Table1[[#This Row],[Total Amount $ Sold]]&lt;1000),1,0)</f>
        <v>0</v>
      </c>
      <c r="I25" s="10">
        <f>IF(AND(Table1[[#This Row],[Total Amount $ Sold]]&gt;999,Table1[[#This Row],[Total Amount $ Sold]]&lt;1500),1,0)</f>
        <v>0</v>
      </c>
      <c r="J25" s="19">
        <f>IF(AND(Table1[[#This Row],[Total Amount $ Sold]]&gt;1499,Table1[[#This Row],[Total Amount $ Sold]]&lt;2500),1,0)</f>
        <v>0</v>
      </c>
      <c r="K25" s="19">
        <f>IF(AND(Table1[[#This Row],[Total Amount $ Sold]]&gt;2499,Table1[[#This Row],[Total Amount $ Sold]]&lt;3500),1,0)</f>
        <v>0</v>
      </c>
      <c r="L25" s="19">
        <f>IF(AND(Table1[[#This Row],[Total Amount $ Sold]]&gt;3499,Table1[[#This Row],[Total Amount $ Sold]]&lt;5000),1,0)</f>
        <v>0</v>
      </c>
      <c r="M25" s="19">
        <f>IF(AND(Table1[[#This Row],[Total Amount $ Sold]]&gt;4999,Table1[[#This Row],[Total Amount $ Sold]]&lt;7500),1,0)</f>
        <v>0</v>
      </c>
      <c r="N25" s="19">
        <f>IF(AND(Table1[[#This Row],[Total Amount $ Sold]]&gt;7499),1,0)</f>
        <v>0</v>
      </c>
    </row>
    <row r="26" spans="1:14" x14ac:dyDescent="0.25">
      <c r="A26" s="7"/>
      <c r="B26" s="8"/>
      <c r="C26" s="8"/>
      <c r="D26" s="8"/>
      <c r="E26" s="8">
        <f>SUM(Table1[[#This Row],[Show &amp; Sell $ Sold]:[Online           $ Sold]])</f>
        <v>0</v>
      </c>
      <c r="F26" s="9">
        <f>IF(AND(Table1[[#This Row],[Total Amount $ Sold]]&gt;349, Table1[[#This Row],[Total Amount $ Sold]]&lt;500), 1,0)</f>
        <v>0</v>
      </c>
      <c r="G26" s="9">
        <f>IF(AND(Table1[[#This Row],[Total Amount $ Sold]]&gt;499, Table1[[#This Row],[Total Amount $ Sold]]&lt;750), 1,0)</f>
        <v>0</v>
      </c>
      <c r="H26" s="9">
        <f>IF(AND(Table1[[#This Row],[Total Amount $ Sold]]&gt;749,Table1[[#This Row],[Total Amount $ Sold]]&lt;1000),1,0)</f>
        <v>0</v>
      </c>
      <c r="I26" s="10">
        <f>IF(AND(Table1[[#This Row],[Total Amount $ Sold]]&gt;999,Table1[[#This Row],[Total Amount $ Sold]]&lt;1500),1,0)</f>
        <v>0</v>
      </c>
      <c r="J26" s="19">
        <f>IF(AND(Table1[[#This Row],[Total Amount $ Sold]]&gt;1499,Table1[[#This Row],[Total Amount $ Sold]]&lt;2500),1,0)</f>
        <v>0</v>
      </c>
      <c r="K26" s="19">
        <f>IF(AND(Table1[[#This Row],[Total Amount $ Sold]]&gt;2499,Table1[[#This Row],[Total Amount $ Sold]]&lt;3500),1,0)</f>
        <v>0</v>
      </c>
      <c r="L26" s="19">
        <f>IF(AND(Table1[[#This Row],[Total Amount $ Sold]]&gt;3499,Table1[[#This Row],[Total Amount $ Sold]]&lt;5000),1,0)</f>
        <v>0</v>
      </c>
      <c r="M26" s="19">
        <f>IF(AND(Table1[[#This Row],[Total Amount $ Sold]]&gt;4999,Table1[[#This Row],[Total Amount $ Sold]]&lt;7500),1,0)</f>
        <v>0</v>
      </c>
      <c r="N26" s="19">
        <f>IF(AND(Table1[[#This Row],[Total Amount $ Sold]]&gt;7499),1,0)</f>
        <v>0</v>
      </c>
    </row>
    <row r="27" spans="1:14" x14ac:dyDescent="0.25">
      <c r="A27" s="7"/>
      <c r="B27" s="8"/>
      <c r="C27" s="8"/>
      <c r="D27" s="8"/>
      <c r="E27" s="8">
        <f>SUM(Table1[[#This Row],[Show &amp; Sell $ Sold]:[Online           $ Sold]])</f>
        <v>0</v>
      </c>
      <c r="F27" s="9">
        <f>IF(AND(Table1[[#This Row],[Total Amount $ Sold]]&gt;349, Table1[[#This Row],[Total Amount $ Sold]]&lt;500), 1,0)</f>
        <v>0</v>
      </c>
      <c r="G27" s="9">
        <f>IF(AND(Table1[[#This Row],[Total Amount $ Sold]]&gt;499, Table1[[#This Row],[Total Amount $ Sold]]&lt;750), 1,0)</f>
        <v>0</v>
      </c>
      <c r="H27" s="9">
        <f>IF(AND(Table1[[#This Row],[Total Amount $ Sold]]&gt;749,Table1[[#This Row],[Total Amount $ Sold]]&lt;1000),1,0)</f>
        <v>0</v>
      </c>
      <c r="I27" s="10">
        <f>IF(AND(Table1[[#This Row],[Total Amount $ Sold]]&gt;999,Table1[[#This Row],[Total Amount $ Sold]]&lt;1500),1,0)</f>
        <v>0</v>
      </c>
      <c r="J27" s="19">
        <f>IF(AND(Table1[[#This Row],[Total Amount $ Sold]]&gt;1499,Table1[[#This Row],[Total Amount $ Sold]]&lt;2500),1,0)</f>
        <v>0</v>
      </c>
      <c r="K27" s="19">
        <f>IF(AND(Table1[[#This Row],[Total Amount $ Sold]]&gt;2499,Table1[[#This Row],[Total Amount $ Sold]]&lt;3500),1,0)</f>
        <v>0</v>
      </c>
      <c r="L27" s="19">
        <f>IF(AND(Table1[[#This Row],[Total Amount $ Sold]]&gt;3499,Table1[[#This Row],[Total Amount $ Sold]]&lt;5000),1,0)</f>
        <v>0</v>
      </c>
      <c r="M27" s="19">
        <f>IF(AND(Table1[[#This Row],[Total Amount $ Sold]]&gt;4999,Table1[[#This Row],[Total Amount $ Sold]]&lt;7500),1,0)</f>
        <v>0</v>
      </c>
      <c r="N27" s="19">
        <f>IF(AND(Table1[[#This Row],[Total Amount $ Sold]]&gt;7499),1,0)</f>
        <v>0</v>
      </c>
    </row>
    <row r="28" spans="1:14" x14ac:dyDescent="0.25">
      <c r="A28" s="7"/>
      <c r="B28" s="8"/>
      <c r="C28" s="8"/>
      <c r="D28" s="8"/>
      <c r="E28" s="8">
        <f>SUM(Table1[[#This Row],[Show &amp; Sell $ Sold]:[Online           $ Sold]])</f>
        <v>0</v>
      </c>
      <c r="F28" s="9">
        <f>IF(AND(Table1[[#This Row],[Total Amount $ Sold]]&gt;349, Table1[[#This Row],[Total Amount $ Sold]]&lt;500), 1,0)</f>
        <v>0</v>
      </c>
      <c r="G28" s="9">
        <f>IF(AND(Table1[[#This Row],[Total Amount $ Sold]]&gt;499, Table1[[#This Row],[Total Amount $ Sold]]&lt;750), 1,0)</f>
        <v>0</v>
      </c>
      <c r="H28" s="9">
        <f>IF(AND(Table1[[#This Row],[Total Amount $ Sold]]&gt;749,Table1[[#This Row],[Total Amount $ Sold]]&lt;1000),1,0)</f>
        <v>0</v>
      </c>
      <c r="I28" s="10">
        <f>IF(AND(Table1[[#This Row],[Total Amount $ Sold]]&gt;999,Table1[[#This Row],[Total Amount $ Sold]]&lt;1500),1,0)</f>
        <v>0</v>
      </c>
      <c r="J28" s="19">
        <f>IF(AND(Table1[[#This Row],[Total Amount $ Sold]]&gt;1499,Table1[[#This Row],[Total Amount $ Sold]]&lt;2500),1,0)</f>
        <v>0</v>
      </c>
      <c r="K28" s="19">
        <f>IF(AND(Table1[[#This Row],[Total Amount $ Sold]]&gt;2499,Table1[[#This Row],[Total Amount $ Sold]]&lt;3500),1,0)</f>
        <v>0</v>
      </c>
      <c r="L28" s="19">
        <f>IF(AND(Table1[[#This Row],[Total Amount $ Sold]]&gt;3499,Table1[[#This Row],[Total Amount $ Sold]]&lt;5000),1,0)</f>
        <v>0</v>
      </c>
      <c r="M28" s="19">
        <f>IF(AND(Table1[[#This Row],[Total Amount $ Sold]]&gt;4999,Table1[[#This Row],[Total Amount $ Sold]]&lt;7500),1,0)</f>
        <v>0</v>
      </c>
      <c r="N28" s="19">
        <f>IF(AND(Table1[[#This Row],[Total Amount $ Sold]]&gt;7499),1,0)</f>
        <v>0</v>
      </c>
    </row>
    <row r="29" spans="1:14" x14ac:dyDescent="0.25">
      <c r="A29" s="7"/>
      <c r="B29" s="8"/>
      <c r="C29" s="8"/>
      <c r="D29" s="8"/>
      <c r="E29" s="8">
        <f>SUM(Table1[[#This Row],[Show &amp; Sell $ Sold]:[Online           $ Sold]])</f>
        <v>0</v>
      </c>
      <c r="F29" s="9">
        <f>IF(AND(Table1[[#This Row],[Total Amount $ Sold]]&gt;349, Table1[[#This Row],[Total Amount $ Sold]]&lt;500), 1,0)</f>
        <v>0</v>
      </c>
      <c r="G29" s="9">
        <f>IF(AND(Table1[[#This Row],[Total Amount $ Sold]]&gt;499, Table1[[#This Row],[Total Amount $ Sold]]&lt;750), 1,0)</f>
        <v>0</v>
      </c>
      <c r="H29" s="9">
        <f>IF(AND(Table1[[#This Row],[Total Amount $ Sold]]&gt;749,Table1[[#This Row],[Total Amount $ Sold]]&lt;1000),1,0)</f>
        <v>0</v>
      </c>
      <c r="I29" s="10">
        <f>IF(AND(Table1[[#This Row],[Total Amount $ Sold]]&gt;999,Table1[[#This Row],[Total Amount $ Sold]]&lt;1500),1,0)</f>
        <v>0</v>
      </c>
      <c r="J29" s="19">
        <f>IF(AND(Table1[[#This Row],[Total Amount $ Sold]]&gt;1499,Table1[[#This Row],[Total Amount $ Sold]]&lt;2500),1,0)</f>
        <v>0</v>
      </c>
      <c r="K29" s="19">
        <f>IF(AND(Table1[[#This Row],[Total Amount $ Sold]]&gt;2499,Table1[[#This Row],[Total Amount $ Sold]]&lt;3500),1,0)</f>
        <v>0</v>
      </c>
      <c r="L29" s="19">
        <f>IF(AND(Table1[[#This Row],[Total Amount $ Sold]]&gt;3499,Table1[[#This Row],[Total Amount $ Sold]]&lt;5000),1,0)</f>
        <v>0</v>
      </c>
      <c r="M29" s="19">
        <f>IF(AND(Table1[[#This Row],[Total Amount $ Sold]]&gt;4999,Table1[[#This Row],[Total Amount $ Sold]]&lt;7500),1,0)</f>
        <v>0</v>
      </c>
      <c r="N29" s="19">
        <f>IF(AND(Table1[[#This Row],[Total Amount $ Sold]]&gt;7499),1,0)</f>
        <v>0</v>
      </c>
    </row>
    <row r="30" spans="1:14" x14ac:dyDescent="0.25">
      <c r="A30" s="7"/>
      <c r="B30" s="8"/>
      <c r="C30" s="8"/>
      <c r="D30" s="8"/>
      <c r="E30" s="8">
        <f>SUM(Table1[[#This Row],[Show &amp; Sell $ Sold]:[Online           $ Sold]])</f>
        <v>0</v>
      </c>
      <c r="F30" s="9">
        <f>IF(AND(Table1[[#This Row],[Total Amount $ Sold]]&gt;349, Table1[[#This Row],[Total Amount $ Sold]]&lt;500), 1,0)</f>
        <v>0</v>
      </c>
      <c r="G30" s="9">
        <f>IF(AND(Table1[[#This Row],[Total Amount $ Sold]]&gt;499, Table1[[#This Row],[Total Amount $ Sold]]&lt;750), 1,0)</f>
        <v>0</v>
      </c>
      <c r="H30" s="9">
        <f>IF(AND(Table1[[#This Row],[Total Amount $ Sold]]&gt;749,Table1[[#This Row],[Total Amount $ Sold]]&lt;1000),1,0)</f>
        <v>0</v>
      </c>
      <c r="I30" s="10">
        <f>IF(AND(Table1[[#This Row],[Total Amount $ Sold]]&gt;999,Table1[[#This Row],[Total Amount $ Sold]]&lt;1500),1,0)</f>
        <v>0</v>
      </c>
      <c r="J30" s="19">
        <f>IF(AND(Table1[[#This Row],[Total Amount $ Sold]]&gt;1499,Table1[[#This Row],[Total Amount $ Sold]]&lt;2500),1,0)</f>
        <v>0</v>
      </c>
      <c r="K30" s="19">
        <f>IF(AND(Table1[[#This Row],[Total Amount $ Sold]]&gt;2499,Table1[[#This Row],[Total Amount $ Sold]]&lt;3500),1,0)</f>
        <v>0</v>
      </c>
      <c r="L30" s="19">
        <f>IF(AND(Table1[[#This Row],[Total Amount $ Sold]]&gt;3499,Table1[[#This Row],[Total Amount $ Sold]]&lt;5000),1,0)</f>
        <v>0</v>
      </c>
      <c r="M30" s="19">
        <f>IF(AND(Table1[[#This Row],[Total Amount $ Sold]]&gt;4999,Table1[[#This Row],[Total Amount $ Sold]]&lt;7500),1,0)</f>
        <v>0</v>
      </c>
      <c r="N30" s="19">
        <f>IF(AND(Table1[[#This Row],[Total Amount $ Sold]]&gt;7499),1,0)</f>
        <v>0</v>
      </c>
    </row>
    <row r="31" spans="1:14" x14ac:dyDescent="0.25">
      <c r="A31" s="7"/>
      <c r="B31" s="8"/>
      <c r="C31" s="8"/>
      <c r="D31" s="8"/>
      <c r="E31" s="8">
        <f>SUM(Table1[[#This Row],[Show &amp; Sell $ Sold]:[Online           $ Sold]])</f>
        <v>0</v>
      </c>
      <c r="F31" s="9">
        <f>IF(AND(Table1[[#This Row],[Total Amount $ Sold]]&gt;349, Table1[[#This Row],[Total Amount $ Sold]]&lt;500), 1,0)</f>
        <v>0</v>
      </c>
      <c r="G31" s="9">
        <f>IF(AND(Table1[[#This Row],[Total Amount $ Sold]]&gt;499, Table1[[#This Row],[Total Amount $ Sold]]&lt;750), 1,0)</f>
        <v>0</v>
      </c>
      <c r="H31" s="9">
        <f>IF(AND(Table1[[#This Row],[Total Amount $ Sold]]&gt;749,Table1[[#This Row],[Total Amount $ Sold]]&lt;1000),1,0)</f>
        <v>0</v>
      </c>
      <c r="I31" s="10">
        <f>IF(AND(Table1[[#This Row],[Total Amount $ Sold]]&gt;999,Table1[[#This Row],[Total Amount $ Sold]]&lt;1500),1,0)</f>
        <v>0</v>
      </c>
      <c r="J31" s="19">
        <f>IF(AND(Table1[[#This Row],[Total Amount $ Sold]]&gt;1499,Table1[[#This Row],[Total Amount $ Sold]]&lt;2500),1,0)</f>
        <v>0</v>
      </c>
      <c r="K31" s="19">
        <f>IF(AND(Table1[[#This Row],[Total Amount $ Sold]]&gt;2499,Table1[[#This Row],[Total Amount $ Sold]]&lt;3500),1,0)</f>
        <v>0</v>
      </c>
      <c r="L31" s="19">
        <f>IF(AND(Table1[[#This Row],[Total Amount $ Sold]]&gt;3499,Table1[[#This Row],[Total Amount $ Sold]]&lt;5000),1,0)</f>
        <v>0</v>
      </c>
      <c r="M31" s="19">
        <f>IF(AND(Table1[[#This Row],[Total Amount $ Sold]]&gt;4999,Table1[[#This Row],[Total Amount $ Sold]]&lt;7500),1,0)</f>
        <v>0</v>
      </c>
      <c r="N31" s="19">
        <f>IF(AND(Table1[[#This Row],[Total Amount $ Sold]]&gt;7499),1,0)</f>
        <v>0</v>
      </c>
    </row>
    <row r="32" spans="1:14" x14ac:dyDescent="0.25">
      <c r="A32" s="7"/>
      <c r="B32" s="8"/>
      <c r="C32" s="8"/>
      <c r="D32" s="8"/>
      <c r="E32" s="8">
        <f>SUM(Table1[[#This Row],[Show &amp; Sell $ Sold]:[Online           $ Sold]])</f>
        <v>0</v>
      </c>
      <c r="F32" s="9">
        <f>IF(AND(Table1[[#This Row],[Total Amount $ Sold]]&gt;349, Table1[[#This Row],[Total Amount $ Sold]]&lt;500), 1,0)</f>
        <v>0</v>
      </c>
      <c r="G32" s="9">
        <f>IF(AND(Table1[[#This Row],[Total Amount $ Sold]]&gt;499, Table1[[#This Row],[Total Amount $ Sold]]&lt;750), 1,0)</f>
        <v>0</v>
      </c>
      <c r="H32" s="9">
        <f>IF(AND(Table1[[#This Row],[Total Amount $ Sold]]&gt;749,Table1[[#This Row],[Total Amount $ Sold]]&lt;1000),1,0)</f>
        <v>0</v>
      </c>
      <c r="I32" s="10">
        <f>IF(AND(Table1[[#This Row],[Total Amount $ Sold]]&gt;999,Table1[[#This Row],[Total Amount $ Sold]]&lt;1500),1,0)</f>
        <v>0</v>
      </c>
      <c r="J32" s="19">
        <f>IF(AND(Table1[[#This Row],[Total Amount $ Sold]]&gt;1499,Table1[[#This Row],[Total Amount $ Sold]]&lt;2500),1,0)</f>
        <v>0</v>
      </c>
      <c r="K32" s="19">
        <f>IF(AND(Table1[[#This Row],[Total Amount $ Sold]]&gt;2499,Table1[[#This Row],[Total Amount $ Sold]]&lt;3500),1,0)</f>
        <v>0</v>
      </c>
      <c r="L32" s="19">
        <f>IF(AND(Table1[[#This Row],[Total Amount $ Sold]]&gt;3499,Table1[[#This Row],[Total Amount $ Sold]]&lt;5000),1,0)</f>
        <v>0</v>
      </c>
      <c r="M32" s="19">
        <f>IF(AND(Table1[[#This Row],[Total Amount $ Sold]]&gt;4999,Table1[[#This Row],[Total Amount $ Sold]]&lt;7500),1,0)</f>
        <v>0</v>
      </c>
      <c r="N32" s="19">
        <f>IF(AND(Table1[[#This Row],[Total Amount $ Sold]]&gt;7499),1,0)</f>
        <v>0</v>
      </c>
    </row>
    <row r="33" spans="1:14" ht="15.75" thickBot="1" x14ac:dyDescent="0.3">
      <c r="A33" s="7"/>
      <c r="B33" s="8"/>
      <c r="C33" s="8"/>
      <c r="D33" s="8"/>
      <c r="E33" s="8">
        <f>SUM(Table1[[#This Row],[Show &amp; Sell $ Sold]:[Online           $ Sold]])</f>
        <v>0</v>
      </c>
      <c r="F33" s="11">
        <f>IF(AND(Table1[[#This Row],[Total Amount $ Sold]]&gt;349, Table1[[#This Row],[Total Amount $ Sold]]&lt;500), 1,0)</f>
        <v>0</v>
      </c>
      <c r="G33" s="11">
        <f>IF(AND(Table1[[#This Row],[Total Amount $ Sold]]&gt;499, Table1[[#This Row],[Total Amount $ Sold]]&lt;750), 1,0)</f>
        <v>0</v>
      </c>
      <c r="H33" s="11">
        <f>IF(AND(Table1[[#This Row],[Total Amount $ Sold]]&gt;749,Table1[[#This Row],[Total Amount $ Sold]]&lt;1000),1,0)</f>
        <v>0</v>
      </c>
      <c r="I33" s="12">
        <f>IF(AND(Table1[[#This Row],[Total Amount $ Sold]]&gt;999,Table1[[#This Row],[Total Amount $ Sold]]&lt;1500),1,0)</f>
        <v>0</v>
      </c>
      <c r="J33" s="19">
        <f>IF(AND(Table1[[#This Row],[Total Amount $ Sold]]&gt;1499,Table1[[#This Row],[Total Amount $ Sold]]&lt;2500),1,0)</f>
        <v>0</v>
      </c>
      <c r="K33" s="19">
        <f>IF(AND(Table1[[#This Row],[Total Amount $ Sold]]&gt;2499,Table1[[#This Row],[Total Amount $ Sold]]&lt;3500),1,0)</f>
        <v>0</v>
      </c>
      <c r="L33" s="19">
        <f>IF(AND(Table1[[#This Row],[Total Amount $ Sold]]&gt;3499,Table1[[#This Row],[Total Amount $ Sold]]&lt;5000),1,0)</f>
        <v>0</v>
      </c>
      <c r="M33" s="19">
        <f>IF(AND(Table1[[#This Row],[Total Amount $ Sold]]&gt;4999,Table1[[#This Row],[Total Amount $ Sold]]&lt;7500),1,0)</f>
        <v>0</v>
      </c>
      <c r="N33" s="19">
        <f>IF(AND(Table1[[#This Row],[Total Amount $ Sold]]&gt;7499),1,0)</f>
        <v>0</v>
      </c>
    </row>
    <row r="34" spans="1:14" ht="16.5" thickTop="1" thickBot="1" x14ac:dyDescent="0.3">
      <c r="B34" s="13"/>
      <c r="C34" s="22" t="s">
        <v>18</v>
      </c>
      <c r="D34" s="23"/>
      <c r="E34" s="14">
        <f>SUM(E9:E33)</f>
        <v>0</v>
      </c>
      <c r="F34">
        <f>SUM(F9:F33)</f>
        <v>0</v>
      </c>
      <c r="G34">
        <f t="shared" ref="G34:N34" si="0">SUM(G9:G33)</f>
        <v>0</v>
      </c>
      <c r="H34">
        <f t="shared" si="0"/>
        <v>0</v>
      </c>
      <c r="I34">
        <f t="shared" si="0"/>
        <v>0</v>
      </c>
      <c r="J34">
        <f t="shared" si="0"/>
        <v>0</v>
      </c>
      <c r="K34">
        <f t="shared" si="0"/>
        <v>0</v>
      </c>
      <c r="L34">
        <f t="shared" si="0"/>
        <v>0</v>
      </c>
      <c r="M34">
        <f t="shared" si="0"/>
        <v>0</v>
      </c>
      <c r="N34">
        <f t="shared" si="0"/>
        <v>0</v>
      </c>
    </row>
    <row r="36" spans="1:14" ht="18.75" x14ac:dyDescent="0.3">
      <c r="A36" s="24" t="s">
        <v>32</v>
      </c>
      <c r="B36" s="24"/>
      <c r="C36" s="24"/>
      <c r="D36" s="24"/>
      <c r="E36" s="24"/>
    </row>
    <row r="37" spans="1:14" ht="30" x14ac:dyDescent="0.25">
      <c r="A37" t="s">
        <v>19</v>
      </c>
      <c r="B37" s="4" t="s">
        <v>20</v>
      </c>
      <c r="C37" s="4" t="s">
        <v>21</v>
      </c>
      <c r="D37" s="4" t="s">
        <v>22</v>
      </c>
      <c r="E37" t="s">
        <v>23</v>
      </c>
      <c r="G37" s="3" t="s">
        <v>24</v>
      </c>
    </row>
    <row r="38" spans="1:14" x14ac:dyDescent="0.25">
      <c r="A38" s="15"/>
      <c r="B38" s="15"/>
      <c r="C38" s="15"/>
      <c r="D38" s="16"/>
      <c r="E38" s="17"/>
      <c r="G38" s="3" t="s">
        <v>25</v>
      </c>
    </row>
    <row r="39" spans="1:14" x14ac:dyDescent="0.25">
      <c r="A39" s="15"/>
      <c r="B39" s="15"/>
      <c r="C39" s="15"/>
      <c r="D39" s="16"/>
      <c r="E39" s="17"/>
    </row>
    <row r="40" spans="1:14" x14ac:dyDescent="0.25">
      <c r="A40" s="15"/>
      <c r="B40" s="15"/>
      <c r="C40" s="15"/>
      <c r="D40" s="16"/>
      <c r="E40" s="17"/>
      <c r="G40" s="3" t="s">
        <v>26</v>
      </c>
    </row>
    <row r="41" spans="1:14" x14ac:dyDescent="0.25">
      <c r="A41" s="15"/>
      <c r="B41" s="15"/>
      <c r="C41" s="15"/>
      <c r="D41" s="16"/>
      <c r="E41" s="17"/>
      <c r="G41" s="3" t="s">
        <v>27</v>
      </c>
    </row>
    <row r="42" spans="1:14" x14ac:dyDescent="0.25">
      <c r="A42" s="15"/>
      <c r="B42" s="15"/>
      <c r="C42" s="15"/>
      <c r="D42" s="16"/>
      <c r="E42" s="17"/>
      <c r="G42" s="3" t="s">
        <v>33</v>
      </c>
    </row>
    <row r="43" spans="1:14" x14ac:dyDescent="0.25">
      <c r="A43" s="15"/>
      <c r="B43" s="15"/>
      <c r="C43" s="15"/>
      <c r="D43" s="16"/>
      <c r="E43" s="17"/>
    </row>
    <row r="44" spans="1:14" x14ac:dyDescent="0.25">
      <c r="A44" s="15"/>
      <c r="B44" s="15"/>
      <c r="C44" s="15"/>
      <c r="D44" s="16"/>
      <c r="E44" s="17"/>
    </row>
    <row r="45" spans="1:14" x14ac:dyDescent="0.25">
      <c r="A45" s="15"/>
      <c r="B45" s="15"/>
      <c r="C45" s="15"/>
      <c r="D45" s="16"/>
      <c r="E45" s="17"/>
    </row>
    <row r="46" spans="1:14" x14ac:dyDescent="0.25">
      <c r="A46" s="15"/>
      <c r="B46" s="15"/>
      <c r="C46" s="15"/>
      <c r="D46" s="16"/>
      <c r="E46" s="17"/>
    </row>
  </sheetData>
  <protectedRanges>
    <protectedRange sqref="A38:E46" name="Range3"/>
    <protectedRange sqref="A10:D33" name="Range1"/>
    <protectedRange sqref="B2:B6" name="Range2"/>
  </protectedRanges>
  <mergeCells count="3">
    <mergeCell ref="J8:N8"/>
    <mergeCell ref="C34:D34"/>
    <mergeCell ref="A36:E36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Gawel</dc:creator>
  <cp:lastModifiedBy>James Patterson</cp:lastModifiedBy>
  <dcterms:created xsi:type="dcterms:W3CDTF">2025-05-20T17:21:25Z</dcterms:created>
  <dcterms:modified xsi:type="dcterms:W3CDTF">2025-05-22T19:00:08Z</dcterms:modified>
</cp:coreProperties>
</file>